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646db923030e99/Desktop/Eskdale/Accounts/External Audits/external audit 2025-26/"/>
    </mc:Choice>
  </mc:AlternateContent>
  <xr:revisionPtr revIDLastSave="29" documentId="8_{404937AD-7B9B-4249-B7BF-4577841114A3}" xr6:coauthVersionLast="47" xr6:coauthVersionMax="47" xr10:uidLastSave="{735A5F13-84AC-4189-AC38-1E511F1394B8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N28" i="1" s="1"/>
  <c r="H26" i="1"/>
  <c r="L26" i="1" s="1"/>
  <c r="N26" i="1" s="1"/>
  <c r="H24" i="1"/>
  <c r="K24" i="1" s="1"/>
  <c r="H20" i="1"/>
  <c r="K20" i="1" s="1"/>
  <c r="H18" i="1"/>
  <c r="K18" i="1" s="1"/>
  <c r="H16" i="1"/>
  <c r="L16" i="1" s="1"/>
  <c r="H14" i="1"/>
  <c r="L14" i="1" s="1"/>
  <c r="N14" i="1" s="1"/>
  <c r="H12" i="1"/>
  <c r="L12" i="1" s="1"/>
  <c r="N12" i="1" s="1"/>
  <c r="G28" i="1"/>
  <c r="M28" i="1" s="1"/>
  <c r="G26" i="1"/>
  <c r="M26" i="1" s="1"/>
  <c r="G24" i="1"/>
  <c r="M24" i="1" s="1"/>
  <c r="G20" i="1"/>
  <c r="M20" i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4" i="1"/>
  <c r="N24" i="1" s="1"/>
  <c r="F22" i="1"/>
  <c r="D22" i="1"/>
  <c r="K26" i="1"/>
  <c r="I22" i="1" l="1"/>
  <c r="K28" i="1"/>
  <c r="L18" i="1"/>
  <c r="N18" i="1" s="1"/>
  <c r="K16" i="1"/>
  <c r="K14" i="1"/>
  <c r="K12" i="1"/>
  <c r="J22" i="1"/>
  <c r="G22" i="1"/>
  <c r="M22" i="1" s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<sst xmlns="http://schemas.openxmlformats.org/spreadsheetml/2006/main" count="30" uniqueCount="27">
  <si>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</si>
  <si>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</si>
  <si>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</si>
  <si>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</si>
  <si>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</si>
  <si>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</si>
  <si>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</si>
  <si>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</si>
  <si>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</si>
  <si>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</si>
  <si>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</si>
  <si>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</si>
  <si>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</si>
  <si>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</si>
  <si>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</si>
  <si>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</si>
  <si>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</si>
  <si>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</si>
  <si>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</si>
  <si>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</si>
  <si>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</si>
  <si>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</si>
  <si>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Explanation of variances 2025/26 – ESKDALE PARISH COUNCIL</t>
  </si>
  <si>
    <t>Difference btw24/25 and s25/26 VAT refund  (£726), Bank interest (£9) Total (£735)</t>
  </si>
  <si>
    <t>Difference btween 24/25 &amp; 25/26 Clerks/council expenses £161, Insurance £63, CALC subs £4, Website maint £2020 (website rebuilt to ensure compliance with Asertion 10), Donations fees £250, General main (£71), Misc Purchases £1082 (2 benches for war memorial|), Misc expenses £59, Projects £1291 (refurbishment of war memorial), Lengthsman (£116) Total £4743</t>
  </si>
  <si>
    <t>as above</t>
  </si>
  <si>
    <t>Difference primarily due to website and war memorial where reserves were used see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</si>
</sst>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F9" workbookViewId="0">
      <selection activeCell="O23" sqref="O23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33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8"/>
    </row>
    <row r="2" spans="1:15" ht="15.6" x14ac:dyDescent="0.25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15</v>
      </c>
    </row>
    <row r="4" spans="1:15" ht="79.5" customHeight="1" x14ac:dyDescent="0.25">
      <c r="A4" s="31" t="s">
        <v>20</v>
      </c>
      <c r="B4" s="32"/>
      <c r="C4" s="32"/>
      <c r="D4" s="32"/>
      <c r="E4" s="32"/>
      <c r="F4" s="32"/>
      <c r="G4" s="32"/>
      <c r="H4" s="32"/>
    </row>
    <row r="5" spans="1:15" x14ac:dyDescent="0.25">
      <c r="A5" s="1" t="s">
        <v>17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4" t="s">
        <v>11</v>
      </c>
      <c r="M7" s="25"/>
      <c r="N7" s="20" t="s">
        <v>16</v>
      </c>
      <c r="O7" s="19" t="s">
        <v>21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7" t="s">
        <v>2</v>
      </c>
      <c r="B10" s="27"/>
      <c r="C10" s="27"/>
      <c r="D10" s="7">
        <v>13064</v>
      </c>
      <c r="F10" s="7">
        <v>10277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28" t="s">
        <v>13</v>
      </c>
      <c r="B12" s="29"/>
      <c r="C12" s="30"/>
      <c r="D12" s="7">
        <v>9000</v>
      </c>
      <c r="F12" s="7">
        <v>8760</v>
      </c>
      <c r="G12" s="4">
        <f>D12-F12</f>
        <v>240</v>
      </c>
      <c r="H12" s="5">
        <f>IF((D12&gt;F12),(D12-F12)/F12,IF(D12&lt;F12,-(D12-F12)/F12,IF(D12=F12,0)))</f>
        <v>2.7397260273972601E-2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14.4" thickBot="1" x14ac:dyDescent="0.3">
      <c r="A14" s="26" t="s">
        <v>3</v>
      </c>
      <c r="B14" s="26"/>
      <c r="C14" s="26"/>
      <c r="D14" s="7">
        <v>112</v>
      </c>
      <c r="F14" s="7">
        <v>848</v>
      </c>
      <c r="G14" s="4">
        <f>D14-F14</f>
        <v>-736</v>
      </c>
      <c r="H14" s="5">
        <f>IF((D14&gt;F14),(D14-F14)/F14,IF(D14&lt;F14,-(D14-F14)/F14,IF(D14=F14,0)))</f>
        <v>0.86792452830188682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23</v>
      </c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14.4" thickBot="1" x14ac:dyDescent="0.3">
      <c r="A16" s="26" t="s">
        <v>4</v>
      </c>
      <c r="B16" s="26"/>
      <c r="C16" s="26"/>
      <c r="D16" s="7">
        <v>1962</v>
      </c>
      <c r="F16" s="7">
        <v>1901</v>
      </c>
      <c r="G16" s="4">
        <f>D16-F16</f>
        <v>61</v>
      </c>
      <c r="H16" s="5">
        <f>IF((D16&gt;F16),(D16-F16)/F16,IF(D16&lt;F16,-(D16-F16)/F16,IF(D16=F16,0)))</f>
        <v>3.2088374539715941E-2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69.599999999999994" thickBot="1" x14ac:dyDescent="0.3">
      <c r="A20" s="26" t="s">
        <v>14</v>
      </c>
      <c r="B20" s="26"/>
      <c r="C20" s="26"/>
      <c r="D20" s="7">
        <v>9663</v>
      </c>
      <c r="F20" s="7">
        <v>4920</v>
      </c>
      <c r="G20" s="4">
        <f>D20-F20</f>
        <v>4743</v>
      </c>
      <c r="H20" s="5">
        <f>IF((D20&gt;F20),(D20-F20)/F20,IF(D20&lt;F20,-(D20-F20)/F20,IF(D20=F20,0)))</f>
        <v>0.96402439024390241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24</v>
      </c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14.4" thickBot="1" x14ac:dyDescent="0.3">
      <c r="A22" s="6" t="s">
        <v>5</v>
      </c>
      <c r="D22" s="21">
        <f>D10+D12+D14-D16-D18-D20</f>
        <v>10551</v>
      </c>
      <c r="F22" s="21">
        <f>F10+F12+F14-F16-F18-F20</f>
        <v>13064</v>
      </c>
      <c r="G22" s="4">
        <f>D22-F22</f>
        <v>-2513</v>
      </c>
      <c r="H22" s="5">
        <f>IF((D22&gt;F22),(D22-F22)/F22,IF(D22&lt;F22,-(D22-F22)/F22,IF(D22=F22,0)))</f>
        <v>0.19236068585425597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26</v>
      </c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6" t="s">
        <v>9</v>
      </c>
      <c r="B24" s="26"/>
      <c r="C24" s="26"/>
      <c r="D24" s="7">
        <v>10551</v>
      </c>
      <c r="F24" s="7">
        <v>13064</v>
      </c>
      <c r="G24" s="4">
        <f>D24-F24</f>
        <v>-2513</v>
      </c>
      <c r="H24" s="5">
        <f>IF((D24&gt;F24),(D24-F24)/F24,IF(D24&lt;F24,-(D24-F24)/F24,IF(D24=F24,0)))</f>
        <v>0.19236068585425597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25</v>
      </c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10309</v>
      </c>
      <c r="F26" s="7">
        <v>9431</v>
      </c>
      <c r="G26" s="4">
        <f>D26-F26</f>
        <v>878</v>
      </c>
      <c r="H26" s="5">
        <f>IF((D26&gt;F26),(D26-F26)/F26,IF(D26&lt;F26,-(D26-F26)/F26,IF(D26=F26,0)))</f>
        <v>9.3097232531014734E-2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Lesley Cooper</cp:lastModifiedBy>
  <dcterms:created xsi:type="dcterms:W3CDTF">2012-07-11T10:01:28Z</dcterms:created>
  <dcterms:modified xsi:type="dcterms:W3CDTF">2026-04-20T11:14:24Z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